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4068" windowWidth="14808" windowHeight="4056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Titles" localSheetId="0">Лист1!$4:$5</definedName>
  </definedNames>
  <calcPr calcId="144525"/>
</workbook>
</file>

<file path=xl/calcChain.xml><?xml version="1.0" encoding="utf-8"?>
<calcChain xmlns="http://schemas.openxmlformats.org/spreadsheetml/2006/main">
  <c r="G33" i="1" l="1"/>
  <c r="G32" i="1"/>
  <c r="G16" i="1" l="1"/>
  <c r="G15" i="1"/>
  <c r="P14" i="1"/>
  <c r="G60" i="1" l="1"/>
  <c r="G59" i="1"/>
  <c r="T18" i="1" l="1"/>
  <c r="T17" i="1"/>
  <c r="T16" i="1"/>
  <c r="T15" i="1"/>
  <c r="G65" i="1" l="1"/>
  <c r="G53" i="1"/>
  <c r="G52" i="1"/>
  <c r="G34" i="1"/>
  <c r="G31" i="1"/>
  <c r="G27" i="1"/>
  <c r="G25" i="1"/>
  <c r="G23" i="1"/>
  <c r="G17" i="1"/>
  <c r="G54" i="1" l="1"/>
  <c r="G24" i="1" l="1"/>
  <c r="G21" i="1"/>
  <c r="G20" i="1"/>
  <c r="G18" i="1" l="1"/>
  <c r="N63" i="1" l="1"/>
  <c r="K63" i="1" l="1"/>
  <c r="M14" i="1" l="1"/>
  <c r="T14" i="1" l="1"/>
  <c r="G14" i="1"/>
  <c r="H63" i="1"/>
  <c r="G63" i="1" l="1"/>
  <c r="G51" i="1"/>
  <c r="M50" i="1"/>
  <c r="G50" i="1" s="1"/>
</calcChain>
</file>

<file path=xl/sharedStrings.xml><?xml version="1.0" encoding="utf-8"?>
<sst xmlns="http://schemas.openxmlformats.org/spreadsheetml/2006/main" count="100" uniqueCount="73">
  <si>
    <t>Срок исполнения</t>
  </si>
  <si>
    <t>Всего, тыс.руб.</t>
  </si>
  <si>
    <t>Итого,                                                        в том числе:</t>
  </si>
  <si>
    <t xml:space="preserve">№ п/п </t>
  </si>
  <si>
    <t>Наименование мероприятия</t>
  </si>
  <si>
    <t>Финансовые ресурсы (тыс.руб.)</t>
  </si>
  <si>
    <t>Всего</t>
  </si>
  <si>
    <t xml:space="preserve">Итого, в том числе: </t>
  </si>
  <si>
    <t xml:space="preserve">Итого,  в том числе: </t>
  </si>
  <si>
    <t xml:space="preserve">Задача 1. Доведение параметров улично-дорожной сети до нормативных характеристик путём строительства, ремонта проезжих и пешеходных частей улиц, внутридворовых территорий многоквартирных домов с учетом ресурсных возможностей городского округа и областного бюджетов. </t>
  </si>
  <si>
    <t>Общий объём финансирования мероприятий, в т.ч.:</t>
  </si>
  <si>
    <t xml:space="preserve">Задача 2. Улучшение транспортно-эксплуатационных показателей автомобильных дорог городского округа.                  </t>
  </si>
  <si>
    <t xml:space="preserve">Задача 3. Развитие  сетей уличного освещения городского округа.   </t>
  </si>
  <si>
    <t>1.2. Проектирование, реконструкция, капитальный ремонт и ремонт существующих автомобильных дорог с твердым покрытием</t>
  </si>
  <si>
    <t>Приобретение и установка аншлагов (наименование  улиц и номера домов)</t>
  </si>
  <si>
    <t xml:space="preserve">1.2. Проектирование, реконструкция, капитальный ремонт и ремонт существующих дорог с твердым покрытием. </t>
  </si>
  <si>
    <t>3.1. </t>
  </si>
  <si>
    <t>1.1.1.</t>
  </si>
  <si>
    <t xml:space="preserve">Областной бюджет </t>
  </si>
  <si>
    <t>Областной бюджет</t>
  </si>
  <si>
    <t xml:space="preserve">1.1. Строительство автомобильных  дорог. </t>
  </si>
  <si>
    <t>2.2. Обеспечение информированности наименование улиц и нумерация домов  городского округа Похвистнево.</t>
  </si>
  <si>
    <t>2.1. Ремонт и отсыпка грунтовых дорог.</t>
  </si>
  <si>
    <t>2.1.1.</t>
  </si>
  <si>
    <t>2.2.1.</t>
  </si>
  <si>
    <t>1.2.1.</t>
  </si>
  <si>
    <t>Городской  бюджет</t>
  </si>
  <si>
    <t xml:space="preserve">Цель. Развитие и улучшение качества сети автомобильных  дорог, пешеходных частей улиц, внутридворовых территорий городского округа, поддержание их в надлежащем техническом состоянии.      </t>
  </si>
  <si>
    <t>Городской  бюджет (софинансирование)</t>
  </si>
  <si>
    <t xml:space="preserve">Городской  бюджет </t>
  </si>
  <si>
    <t xml:space="preserve"> </t>
  </si>
  <si>
    <t>3.2.</t>
  </si>
  <si>
    <t>Выполнение кадастро-вых работ по объекту: "Строительство участка сетей уличного освещения по ул. Сенная (от дома №1 до дома №8), по ул. Кооперативная (от ул. Сенная до ул. Цветочная), по пер. Горный (от ул. Рокоссовского до ул. Цветочная, по ул. Цветочная.</t>
  </si>
  <si>
    <t>городской бюджет</t>
  </si>
  <si>
    <t xml:space="preserve">Ремонт подъездных путей к зданию  ОГИБДД МО МВД России Похвистневский, расположенного по адресу: г.о. Похвистнево, ул. Гагарина,1б  
</t>
  </si>
  <si>
    <t xml:space="preserve">Благоустройство терри-тории в районе здания ОГИБДД МО МВД России Похвистневский, расположенного по адресу: г.о. Похвистнево, ул. Гагарина,1б  
</t>
  </si>
  <si>
    <t xml:space="preserve">Благоустройство приле-гающей территории крытого катка "Похвистнево Арена" </t>
  </si>
  <si>
    <t>Областной бюджет (прдполагаемые средства)</t>
  </si>
  <si>
    <t>Областной бюджет (предполагаемые средства)</t>
  </si>
  <si>
    <t>* Кредиторская задолженность за 2021 год</t>
  </si>
  <si>
    <t>2021-2022</t>
  </si>
  <si>
    <t>598,973*</t>
  </si>
  <si>
    <t>325,617*</t>
  </si>
  <si>
    <t>Областной бюжет</t>
  </si>
  <si>
    <t>Городской бюджет</t>
  </si>
  <si>
    <t>*186,418</t>
  </si>
  <si>
    <t>* переходящие с 2019 года</t>
  </si>
  <si>
    <t>Городской бюджет  (софинансирование)</t>
  </si>
  <si>
    <t>Ямочный ремонт автомобильных дорог городского округа Похвистнево</t>
  </si>
  <si>
    <t xml:space="preserve">Приложение  №1                                                                                                                          к постановлению Администрации                                                                                               городского округа Похвистнево                                                    от _________________№_____                                                                                                                                                       </t>
  </si>
  <si>
    <t xml:space="preserve">              Приложение №1                                                                                             к Подпрограмме 1 "Развитие улично-дорожной сети на территории городского округа Похвистнево Самарской области" на 2016-2028 годы муниципальной программы "Комплексное развитие транспортной инфраструктуры и благоустройства территории городского округа Похвистнево Самарской области" на 2016-2028 годы</t>
  </si>
  <si>
    <t>Перечень мероприятий и финансовое обеспечение Подпрограммы 1 на 2016-2028 годы</t>
  </si>
  <si>
    <t>2016-2017, 2019, 2023</t>
  </si>
  <si>
    <t>1.3.</t>
  </si>
  <si>
    <t>1.6.1.</t>
  </si>
  <si>
    <t>1.8.</t>
  </si>
  <si>
    <t>2016-2025</t>
  </si>
  <si>
    <t>1.10.</t>
  </si>
  <si>
    <t>2027-2028</t>
  </si>
  <si>
    <t>2016- 2026</t>
  </si>
  <si>
    <t>2016-2026</t>
  </si>
  <si>
    <t>60164,0 (предполагаемые)</t>
  </si>
  <si>
    <t>1.5.1.</t>
  </si>
  <si>
    <t>99560,0 (предполагаемые)</t>
  </si>
  <si>
    <t>2016, 2017, 2019-2020,             2023, 2026</t>
  </si>
  <si>
    <t>1.11.</t>
  </si>
  <si>
    <t>Устройство щебеночного основания у остановочного павильона по ул. Революционная, в районе парка, прилегающего к мемориальному комплексу "Монумент Вечной Славы"</t>
  </si>
  <si>
    <t>2016-2018, 2021-2026</t>
  </si>
  <si>
    <t>1.4.  Ремонт водоотводных систем.</t>
  </si>
  <si>
    <t>1.4.1.</t>
  </si>
  <si>
    <r>
      <t xml:space="preserve"> </t>
    </r>
    <r>
      <rPr>
        <sz val="11"/>
        <rFont val="Times New Roman"/>
        <family val="1"/>
        <charset val="204"/>
      </rPr>
      <t>1.5.  Ремонт тротуаров.</t>
    </r>
  </si>
  <si>
    <t xml:space="preserve">1.6. Ремонт внутридворовых территорий многоквартирных домов, проездов к дворовым территориям многоквартирных  домов,благоустройство городских территорий. </t>
  </si>
  <si>
    <t>1.7.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</si>
</sst>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0" borderId="0" xfId="0" applyAlignment="1">
      <alignment vertical="top"/>
    </xf>
    <xf numFmtId="0" fontId="0" fillId="0" borderId="0" xfId="0" applyBorder="1"/>
    <xf numFmtId="0" fontId="0" fillId="0" borderId="0" xfId="0" applyBorder="1" applyAlignment="1">
      <alignment vertical="top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165" fontId="6" fillId="0" borderId="0" xfId="0" applyNumberFormat="1" applyFont="1"/>
    <xf numFmtId="0" fontId="6" fillId="0" borderId="0" xfId="0" applyFont="1"/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justify" vertical="center" wrapText="1"/>
    </xf>
    <xf numFmtId="164" fontId="3" fillId="0" borderId="2" xfId="0" applyNumberFormat="1" applyFont="1" applyFill="1" applyBorder="1" applyAlignment="1">
      <alignment horizontal="justify" vertical="top" wrapText="1"/>
    </xf>
    <xf numFmtId="164" fontId="3" fillId="0" borderId="2" xfId="0" applyNumberFormat="1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165" fontId="0" fillId="0" borderId="0" xfId="0" applyNumberFormat="1" applyAlignment="1"/>
    <xf numFmtId="2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0" fillId="0" borderId="0" xfId="0" applyFont="1"/>
    <xf numFmtId="164" fontId="0" fillId="0" borderId="0" xfId="0" applyNumberFormat="1" applyFont="1"/>
    <xf numFmtId="165" fontId="0" fillId="0" borderId="0" xfId="0" applyNumberFormat="1" applyFont="1"/>
    <xf numFmtId="0" fontId="3" fillId="0" borderId="2" xfId="0" applyNumberFormat="1" applyFont="1" applyFill="1" applyBorder="1" applyAlignment="1">
      <alignment horizontal="center" vertical="center"/>
    </xf>
    <xf numFmtId="0" fontId="0" fillId="0" borderId="0" xfId="0" applyNumberFormat="1" applyFont="1"/>
    <xf numFmtId="0" fontId="0" fillId="0" borderId="0" xfId="0" applyNumberFormat="1"/>
    <xf numFmtId="0" fontId="2" fillId="0" borderId="2" xfId="0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justify" vertical="top" wrapText="1"/>
    </xf>
    <xf numFmtId="164" fontId="14" fillId="0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top" wrapText="1"/>
    </xf>
    <xf numFmtId="1" fontId="14" fillId="0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wrapText="1"/>
    </xf>
    <xf numFmtId="2" fontId="10" fillId="0" borderId="2" xfId="0" applyNumberFormat="1" applyFont="1" applyFill="1" applyBorder="1" applyAlignment="1">
      <alignment vertical="center" wrapText="1"/>
    </xf>
    <xf numFmtId="2" fontId="3" fillId="0" borderId="2" xfId="0" applyNumberFormat="1" applyFont="1" applyFill="1" applyBorder="1" applyAlignment="1">
      <alignment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left" vertical="center" wrapText="1"/>
    </xf>
    <xf numFmtId="1" fontId="3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top" wrapText="1"/>
    </xf>
    <xf numFmtId="0" fontId="3" fillId="0" borderId="2" xfId="0" applyFont="1" applyFill="1" applyBorder="1" applyAlignment="1">
      <alignment vertical="center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right" vertical="top" wrapText="1"/>
    </xf>
    <xf numFmtId="2" fontId="10" fillId="0" borderId="10" xfId="0" applyNumberFormat="1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justify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justify" vertical="top" wrapText="1"/>
    </xf>
    <xf numFmtId="164" fontId="3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64" fontId="9" fillId="0" borderId="2" xfId="0" applyNumberFormat="1" applyFont="1" applyBorder="1" applyAlignment="1">
      <alignment horizontal="left"/>
    </xf>
    <xf numFmtId="164" fontId="10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164" fontId="9" fillId="0" borderId="2" xfId="0" applyNumberFormat="1" applyFont="1" applyBorder="1" applyAlignment="1">
      <alignment horizontal="left" wrapText="1"/>
    </xf>
    <xf numFmtId="164" fontId="9" fillId="0" borderId="2" xfId="0" applyNumberFormat="1" applyFont="1" applyBorder="1" applyAlignment="1">
      <alignment horizontal="left" vertical="top"/>
    </xf>
    <xf numFmtId="164" fontId="9" fillId="0" borderId="2" xfId="0" applyNumberFormat="1" applyFont="1" applyBorder="1" applyAlignment="1">
      <alignment horizontal="center" vertical="top"/>
    </xf>
    <xf numFmtId="164" fontId="0" fillId="0" borderId="0" xfId="0" applyNumberFormat="1" applyAlignment="1"/>
    <xf numFmtId="164" fontId="9" fillId="0" borderId="2" xfId="0" applyNumberFormat="1" applyFont="1" applyBorder="1" applyAlignment="1">
      <alignment horizontal="left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0" fillId="0" borderId="0" xfId="0" applyNumberFormat="1" applyBorder="1"/>
    <xf numFmtId="164" fontId="0" fillId="0" borderId="0" xfId="0" applyNumberFormat="1" applyBorder="1"/>
    <xf numFmtId="164" fontId="3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164" fontId="9" fillId="0" borderId="8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righ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wrapText="1"/>
    </xf>
    <xf numFmtId="2" fontId="3" fillId="0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left" vertical="center" wrapText="1"/>
    </xf>
    <xf numFmtId="164" fontId="0" fillId="0" borderId="2" xfId="0" applyNumberFormat="1" applyBorder="1" applyAlignment="1">
      <alignment horizontal="left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4" fontId="9" fillId="0" borderId="2" xfId="0" applyNumberFormat="1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6" fontId="9" fillId="0" borderId="2" xfId="0" applyNumberFormat="1" applyFont="1" applyBorder="1" applyAlignment="1">
      <alignment horizontal="right" vertical="center" wrapText="1"/>
    </xf>
    <xf numFmtId="2" fontId="9" fillId="0" borderId="2" xfId="0" applyNumberFormat="1" applyFont="1" applyBorder="1" applyAlignment="1">
      <alignment horizontal="right" vertical="center" wrapText="1"/>
    </xf>
    <xf numFmtId="0" fontId="0" fillId="0" borderId="2" xfId="0" applyFont="1" applyBorder="1" applyAlignment="1">
      <alignment horizontal="right" vertical="center" wrapText="1"/>
    </xf>
    <xf numFmtId="0" fontId="0" fillId="0" borderId="2" xfId="0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3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top" wrapText="1"/>
    </xf>
    <xf numFmtId="164" fontId="9" fillId="0" borderId="2" xfId="0" applyNumberFormat="1" applyFont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left" vertical="center" wrapText="1"/>
    </xf>
    <xf numFmtId="164" fontId="0" fillId="0" borderId="2" xfId="0" applyNumberFormat="1" applyBorder="1" applyAlignment="1">
      <alignment wrapText="1"/>
    </xf>
    <xf numFmtId="164" fontId="9" fillId="0" borderId="2" xfId="0" applyNumberFormat="1" applyFont="1" applyBorder="1" applyAlignment="1">
      <alignment horizontal="center" vertical="top" wrapText="1"/>
    </xf>
    <xf numFmtId="2" fontId="9" fillId="0" borderId="2" xfId="0" applyNumberFormat="1" applyFont="1" applyBorder="1" applyAlignment="1">
      <alignment horizontal="left" vertical="center" wrapText="1"/>
    </xf>
    <xf numFmtId="2" fontId="9" fillId="0" borderId="2" xfId="0" applyNumberFormat="1" applyFont="1" applyBorder="1" applyAlignment="1">
      <alignment horizontal="left"/>
    </xf>
    <xf numFmtId="0" fontId="9" fillId="0" borderId="4" xfId="0" applyFont="1" applyBorder="1" applyAlignment="1">
      <alignment horizontal="right" vertical="center" wrapText="1"/>
    </xf>
    <xf numFmtId="0" fontId="9" fillId="0" borderId="8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tabSelected="1" view="pageLayout" topLeftCell="A50" zoomScale="78" zoomScaleNormal="100" zoomScalePageLayoutView="78" workbookViewId="0">
      <selection activeCell="A41" sqref="A41:A43"/>
    </sheetView>
  </sheetViews>
  <sheetFormatPr defaultRowHeight="14.4" x14ac:dyDescent="0.3"/>
  <cols>
    <col min="1" max="1" width="5.44140625" customWidth="1"/>
    <col min="2" max="2" width="1.33203125" hidden="1" customWidth="1"/>
    <col min="3" max="3" width="21.5546875" customWidth="1"/>
    <col min="4" max="4" width="5.6640625" customWidth="1"/>
    <col min="5" max="5" width="3.109375" hidden="1" customWidth="1"/>
    <col min="6" max="6" width="2.6640625" hidden="1" customWidth="1"/>
    <col min="7" max="7" width="11.44140625" customWidth="1"/>
    <col min="8" max="9" width="9.33203125" customWidth="1"/>
    <col min="10" max="10" width="9.6640625" customWidth="1"/>
    <col min="11" max="11" width="9.5546875" customWidth="1"/>
    <col min="12" max="12" width="9.44140625" customWidth="1"/>
    <col min="13" max="13" width="9.88671875" customWidth="1"/>
    <col min="14" max="14" width="9.6640625" customWidth="1"/>
    <col min="15" max="15" width="10.109375" customWidth="1"/>
    <col min="16" max="16" width="9.44140625" customWidth="1"/>
    <col min="17" max="18" width="8.77734375" customWidth="1"/>
    <col min="19" max="19" width="7.88671875" customWidth="1"/>
    <col min="20" max="20" width="15.77734375" customWidth="1"/>
  </cols>
  <sheetData>
    <row r="1" spans="1:21" ht="100.2" customHeight="1" x14ac:dyDescent="0.3">
      <c r="A1" s="4"/>
      <c r="B1" s="5"/>
      <c r="C1" s="5"/>
      <c r="D1" s="5"/>
      <c r="E1" s="5"/>
      <c r="F1" s="5"/>
      <c r="G1" s="5"/>
      <c r="H1" s="53"/>
      <c r="I1" s="55"/>
      <c r="J1" s="55"/>
      <c r="K1" s="56"/>
      <c r="L1" s="56"/>
      <c r="M1" s="134" t="s">
        <v>49</v>
      </c>
      <c r="N1" s="135"/>
      <c r="O1" s="135"/>
      <c r="P1" s="135"/>
      <c r="Q1" s="135"/>
      <c r="R1" s="135"/>
      <c r="S1" s="135"/>
    </row>
    <row r="2" spans="1:21" ht="114" customHeight="1" x14ac:dyDescent="0.3">
      <c r="A2" s="4"/>
      <c r="B2" s="5"/>
      <c r="C2" s="5"/>
      <c r="D2" s="5"/>
      <c r="E2" s="5"/>
      <c r="F2" s="5"/>
      <c r="G2" s="5"/>
      <c r="H2" s="22"/>
      <c r="I2" s="23"/>
      <c r="J2" s="23"/>
      <c r="K2" s="136" t="s">
        <v>50</v>
      </c>
      <c r="L2" s="136"/>
      <c r="M2" s="136"/>
      <c r="N2" s="136"/>
      <c r="O2" s="136"/>
      <c r="P2" s="136"/>
      <c r="Q2" s="136"/>
      <c r="R2" s="136"/>
      <c r="S2" s="136"/>
    </row>
    <row r="3" spans="1:21" ht="36.6" customHeight="1" x14ac:dyDescent="0.35">
      <c r="A3" s="137" t="s">
        <v>51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</row>
    <row r="4" spans="1:21" ht="17.25" customHeight="1" x14ac:dyDescent="0.3">
      <c r="A4" s="139" t="s">
        <v>3</v>
      </c>
      <c r="B4" s="111" t="s">
        <v>4</v>
      </c>
      <c r="C4" s="112"/>
      <c r="D4" s="100" t="s">
        <v>0</v>
      </c>
      <c r="E4" s="111" t="s">
        <v>1</v>
      </c>
      <c r="F4" s="112"/>
      <c r="G4" s="100" t="s">
        <v>5</v>
      </c>
      <c r="H4" s="101"/>
      <c r="I4" s="101"/>
      <c r="J4" s="101"/>
      <c r="K4" s="101"/>
      <c r="L4" s="102"/>
      <c r="M4" s="102"/>
      <c r="N4" s="102"/>
      <c r="O4" s="103"/>
      <c r="P4" s="103"/>
      <c r="Q4" s="103"/>
      <c r="R4" s="103"/>
      <c r="S4" s="104"/>
    </row>
    <row r="5" spans="1:21" ht="63" customHeight="1" x14ac:dyDescent="0.3">
      <c r="A5" s="140"/>
      <c r="B5" s="141"/>
      <c r="C5" s="142"/>
      <c r="D5" s="144"/>
      <c r="E5" s="113"/>
      <c r="F5" s="114"/>
      <c r="G5" s="27" t="s">
        <v>6</v>
      </c>
      <c r="H5" s="27">
        <v>2016</v>
      </c>
      <c r="I5" s="27">
        <v>2017</v>
      </c>
      <c r="J5" s="27">
        <v>2018</v>
      </c>
      <c r="K5" s="27">
        <v>2019</v>
      </c>
      <c r="L5" s="27">
        <v>2020</v>
      </c>
      <c r="M5" s="27">
        <v>2021</v>
      </c>
      <c r="N5" s="27">
        <v>2022</v>
      </c>
      <c r="O5" s="27">
        <v>2023</v>
      </c>
      <c r="P5" s="27">
        <v>2024</v>
      </c>
      <c r="Q5" s="62">
        <v>2025</v>
      </c>
      <c r="R5" s="76">
        <v>2026</v>
      </c>
      <c r="S5" s="62" t="s">
        <v>58</v>
      </c>
    </row>
    <row r="6" spans="1:21" ht="27.6" customHeight="1" x14ac:dyDescent="0.3">
      <c r="A6" s="119" t="s">
        <v>27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</row>
    <row r="7" spans="1:21" ht="26.4" customHeight="1" x14ac:dyDescent="0.3">
      <c r="A7" s="119" t="s">
        <v>9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</row>
    <row r="8" spans="1:21" ht="15.75" customHeight="1" x14ac:dyDescent="0.3">
      <c r="A8" s="130" t="s">
        <v>20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</row>
    <row r="9" spans="1:21" ht="14.25" customHeight="1" x14ac:dyDescent="0.3">
      <c r="A9" s="99" t="s">
        <v>17</v>
      </c>
      <c r="B9" s="76"/>
      <c r="C9" s="11" t="s">
        <v>8</v>
      </c>
      <c r="D9" s="99">
        <v>2016</v>
      </c>
      <c r="E9" s="76"/>
      <c r="F9" s="76"/>
      <c r="G9" s="18">
        <v>25914.97</v>
      </c>
      <c r="H9" s="18">
        <v>25914.97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2"/>
    </row>
    <row r="10" spans="1:21" ht="15.75" customHeight="1" x14ac:dyDescent="0.3">
      <c r="A10" s="99"/>
      <c r="B10" s="76"/>
      <c r="C10" s="11" t="s">
        <v>18</v>
      </c>
      <c r="D10" s="99"/>
      <c r="E10" s="76"/>
      <c r="F10" s="76"/>
      <c r="G10" s="18">
        <v>24047.14</v>
      </c>
      <c r="H10" s="18">
        <v>24047.14</v>
      </c>
      <c r="I10" s="76">
        <v>0</v>
      </c>
      <c r="J10" s="47">
        <v>0</v>
      </c>
      <c r="K10" s="76">
        <v>0</v>
      </c>
      <c r="L10" s="76">
        <v>0</v>
      </c>
      <c r="M10" s="76">
        <v>0</v>
      </c>
      <c r="N10" s="76">
        <v>0</v>
      </c>
      <c r="O10" s="76">
        <v>0</v>
      </c>
      <c r="P10" s="76">
        <v>0</v>
      </c>
      <c r="Q10" s="76">
        <v>0</v>
      </c>
      <c r="R10" s="76">
        <v>0</v>
      </c>
      <c r="S10" s="76">
        <v>0</v>
      </c>
      <c r="T10" s="2"/>
      <c r="U10" t="s">
        <v>30</v>
      </c>
    </row>
    <row r="11" spans="1:21" ht="15.75" customHeight="1" x14ac:dyDescent="0.3">
      <c r="A11" s="99"/>
      <c r="B11" s="76"/>
      <c r="C11" s="11" t="s">
        <v>26</v>
      </c>
      <c r="D11" s="99"/>
      <c r="E11" s="76"/>
      <c r="F11" s="76"/>
      <c r="G11" s="12">
        <v>1867.83</v>
      </c>
      <c r="H11" s="12">
        <v>1867.83</v>
      </c>
      <c r="I11" s="76">
        <v>0</v>
      </c>
      <c r="J11" s="76">
        <v>0</v>
      </c>
      <c r="K11" s="76">
        <v>0</v>
      </c>
      <c r="L11" s="47">
        <v>0</v>
      </c>
      <c r="M11" s="47">
        <v>0</v>
      </c>
      <c r="N11" s="47">
        <v>0</v>
      </c>
      <c r="O11" s="47">
        <v>0</v>
      </c>
      <c r="P11" s="47">
        <v>0</v>
      </c>
      <c r="Q11" s="47">
        <v>0</v>
      </c>
      <c r="R11" s="47">
        <v>0</v>
      </c>
      <c r="S11" s="47">
        <v>0</v>
      </c>
      <c r="T11" s="2"/>
    </row>
    <row r="12" spans="1:21" ht="16.5" hidden="1" customHeight="1" x14ac:dyDescent="0.3">
      <c r="A12" s="99" t="s">
        <v>13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2"/>
    </row>
    <row r="13" spans="1:21" ht="13.2" customHeight="1" x14ac:dyDescent="0.3">
      <c r="A13" s="130" t="s">
        <v>15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2"/>
    </row>
    <row r="14" spans="1:21" ht="15" customHeight="1" x14ac:dyDescent="0.3">
      <c r="A14" s="107" t="s">
        <v>25</v>
      </c>
      <c r="B14" s="45" t="s">
        <v>2</v>
      </c>
      <c r="C14" s="46" t="s">
        <v>8</v>
      </c>
      <c r="D14" s="109" t="s">
        <v>60</v>
      </c>
      <c r="E14" s="77">
        <v>78075.186000000002</v>
      </c>
      <c r="F14" s="77"/>
      <c r="G14" s="50">
        <f>H14+I14+J14+K14+L14+M14+N14+O14+P14+Q14+R14+S14</f>
        <v>503952.38900000002</v>
      </c>
      <c r="H14" s="76">
        <v>9194.7170000000006</v>
      </c>
      <c r="I14" s="50">
        <v>23303.381000000001</v>
      </c>
      <c r="J14" s="50">
        <v>83666.014999999999</v>
      </c>
      <c r="K14" s="50">
        <v>81352.775999999998</v>
      </c>
      <c r="L14" s="50">
        <v>28477.394</v>
      </c>
      <c r="M14" s="50">
        <f>M15+M17</f>
        <v>28490.028999999999</v>
      </c>
      <c r="N14" s="50">
        <v>16636.556</v>
      </c>
      <c r="O14" s="50">
        <v>23743.475999999999</v>
      </c>
      <c r="P14" s="85">
        <f>P15+P16+P17+P18</f>
        <v>52688.045000000006</v>
      </c>
      <c r="Q14" s="48">
        <v>57600</v>
      </c>
      <c r="R14" s="48">
        <v>98800</v>
      </c>
      <c r="S14" s="47">
        <v>0</v>
      </c>
      <c r="T14" s="88">
        <f>SUM(H14:S14)</f>
        <v>503952.38900000002</v>
      </c>
    </row>
    <row r="15" spans="1:21" ht="16.2" customHeight="1" x14ac:dyDescent="0.3">
      <c r="A15" s="107"/>
      <c r="B15" s="45"/>
      <c r="C15" s="15" t="s">
        <v>18</v>
      </c>
      <c r="D15" s="109"/>
      <c r="E15" s="77"/>
      <c r="F15" s="77"/>
      <c r="G15" s="50">
        <f>H15+I15+J15+K15+L15+M15+N15+O15+P15+Q15+R15+S15</f>
        <v>308308.64900000003</v>
      </c>
      <c r="H15" s="76">
        <v>0</v>
      </c>
      <c r="I15" s="50">
        <v>20467.473999999998</v>
      </c>
      <c r="J15" s="50">
        <v>76127.752999999997</v>
      </c>
      <c r="K15" s="50">
        <v>73624.264999999999</v>
      </c>
      <c r="L15" s="50">
        <v>27500</v>
      </c>
      <c r="M15" s="50">
        <v>27663.817999999999</v>
      </c>
      <c r="N15" s="50">
        <v>15010.785</v>
      </c>
      <c r="O15" s="50">
        <v>21189.608</v>
      </c>
      <c r="P15" s="91">
        <v>46724.946000000004</v>
      </c>
      <c r="Q15" s="48">
        <v>0</v>
      </c>
      <c r="R15" s="48">
        <v>0</v>
      </c>
      <c r="S15" s="47">
        <v>0</v>
      </c>
      <c r="T15" s="2">
        <f>SUM(H15:S15)</f>
        <v>308308.64900000003</v>
      </c>
    </row>
    <row r="16" spans="1:21" ht="40.799999999999997" customHeight="1" x14ac:dyDescent="0.3">
      <c r="A16" s="107"/>
      <c r="B16" s="45"/>
      <c r="C16" s="40" t="s">
        <v>37</v>
      </c>
      <c r="D16" s="109"/>
      <c r="E16" s="77"/>
      <c r="F16" s="77"/>
      <c r="G16" s="50">
        <f>P16+Q16+R16+S16</f>
        <v>145124</v>
      </c>
      <c r="H16" s="76">
        <v>0</v>
      </c>
      <c r="I16" s="47">
        <v>0</v>
      </c>
      <c r="J16" s="47">
        <v>0</v>
      </c>
      <c r="K16" s="47">
        <v>0</v>
      </c>
      <c r="L16" s="47">
        <v>0</v>
      </c>
      <c r="M16" s="47">
        <v>0</v>
      </c>
      <c r="N16" s="47">
        <v>0</v>
      </c>
      <c r="O16" s="47">
        <v>0</v>
      </c>
      <c r="P16" s="85">
        <v>0</v>
      </c>
      <c r="Q16" s="86">
        <v>51264</v>
      </c>
      <c r="R16" s="86">
        <v>93860</v>
      </c>
      <c r="S16" s="47">
        <v>0</v>
      </c>
      <c r="T16" s="87">
        <f>SUM(H16:S16)</f>
        <v>145124</v>
      </c>
    </row>
    <row r="17" spans="1:20" ht="28.2" customHeight="1" x14ac:dyDescent="0.3">
      <c r="A17" s="107"/>
      <c r="B17" s="45"/>
      <c r="C17" s="40" t="s">
        <v>28</v>
      </c>
      <c r="D17" s="109"/>
      <c r="E17" s="77"/>
      <c r="F17" s="77"/>
      <c r="G17" s="50">
        <f>H17+I17+J17+K17+L17+M17+N17+O17+P17+Q17+R17+S17</f>
        <v>47617.502999999997</v>
      </c>
      <c r="H17" s="76">
        <v>9194.7170000000006</v>
      </c>
      <c r="I17" s="76">
        <v>2835.9070000000002</v>
      </c>
      <c r="J17" s="76">
        <v>7538.2619999999997</v>
      </c>
      <c r="K17" s="14">
        <v>7728.5110000000004</v>
      </c>
      <c r="L17" s="50">
        <v>277.77800000000002</v>
      </c>
      <c r="M17" s="50">
        <v>826.21100000000001</v>
      </c>
      <c r="N17" s="50">
        <v>1026.3779999999999</v>
      </c>
      <c r="O17" s="50">
        <v>1138.7460000000001</v>
      </c>
      <c r="P17" s="85">
        <v>5774.9930000000004</v>
      </c>
      <c r="Q17" s="86">
        <v>6336</v>
      </c>
      <c r="R17" s="86">
        <v>4940</v>
      </c>
      <c r="S17" s="47">
        <v>0</v>
      </c>
      <c r="T17" s="2">
        <f>SUM(H17:S17)</f>
        <v>47617.502999999997</v>
      </c>
    </row>
    <row r="18" spans="1:20" ht="16.5" customHeight="1" x14ac:dyDescent="0.3">
      <c r="A18" s="108"/>
      <c r="B18" s="45"/>
      <c r="C18" s="15" t="s">
        <v>29</v>
      </c>
      <c r="D18" s="110"/>
      <c r="E18" s="77"/>
      <c r="F18" s="77"/>
      <c r="G18" s="50">
        <f>H18+I18+J18+K18+L18+M18+N18+O18+P18</f>
        <v>2902.2370000000001</v>
      </c>
      <c r="H18" s="76">
        <v>0</v>
      </c>
      <c r="I18" s="76">
        <v>0</v>
      </c>
      <c r="J18" s="76">
        <v>0</v>
      </c>
      <c r="K18" s="14">
        <v>0</v>
      </c>
      <c r="L18" s="50">
        <v>699.61599999999999</v>
      </c>
      <c r="M18" s="47">
        <v>0</v>
      </c>
      <c r="N18" s="50">
        <v>599.39300000000003</v>
      </c>
      <c r="O18" s="85">
        <v>1415.1220000000001</v>
      </c>
      <c r="P18" s="85">
        <v>188.10599999999999</v>
      </c>
      <c r="Q18" s="47">
        <v>0</v>
      </c>
      <c r="R18" s="47">
        <v>0</v>
      </c>
      <c r="S18" s="47">
        <v>0</v>
      </c>
      <c r="T18" s="2">
        <f>SUM(H18:S18)</f>
        <v>2902.2370000000001</v>
      </c>
    </row>
    <row r="19" spans="1:20" ht="54" customHeight="1" x14ac:dyDescent="0.3">
      <c r="A19" s="152" t="s">
        <v>53</v>
      </c>
      <c r="B19" s="57"/>
      <c r="C19" s="60" t="s">
        <v>48</v>
      </c>
      <c r="D19" s="155">
        <v>2022</v>
      </c>
      <c r="E19" s="59"/>
      <c r="F19" s="59"/>
      <c r="G19" s="50"/>
      <c r="H19" s="64"/>
      <c r="I19" s="64"/>
      <c r="J19" s="64"/>
      <c r="K19" s="14"/>
      <c r="L19" s="50"/>
      <c r="M19" s="47"/>
      <c r="N19" s="48"/>
      <c r="O19" s="47"/>
      <c r="P19" s="47"/>
      <c r="Q19" s="47"/>
      <c r="R19" s="47"/>
      <c r="S19" s="47"/>
      <c r="T19" s="2"/>
    </row>
    <row r="20" spans="1:20" ht="16.5" customHeight="1" x14ac:dyDescent="0.3">
      <c r="A20" s="153"/>
      <c r="B20" s="57"/>
      <c r="C20" s="58" t="s">
        <v>6</v>
      </c>
      <c r="D20" s="156"/>
      <c r="E20" s="59"/>
      <c r="F20" s="59"/>
      <c r="G20" s="50">
        <f>H20+I20+J20+K20+L20+M20+N20+O20+P20+Q20+S20</f>
        <v>2566.3850000000002</v>
      </c>
      <c r="H20" s="64">
        <v>0</v>
      </c>
      <c r="I20" s="64">
        <v>0</v>
      </c>
      <c r="J20" s="64">
        <v>0</v>
      </c>
      <c r="K20" s="14">
        <v>0</v>
      </c>
      <c r="L20" s="47">
        <v>0</v>
      </c>
      <c r="M20" s="47">
        <v>0</v>
      </c>
      <c r="N20" s="50">
        <v>2566.3850000000002</v>
      </c>
      <c r="O20" s="47">
        <v>0</v>
      </c>
      <c r="P20" s="47">
        <v>0</v>
      </c>
      <c r="Q20" s="47">
        <v>0</v>
      </c>
      <c r="R20" s="47">
        <v>0</v>
      </c>
      <c r="S20" s="47">
        <v>0</v>
      </c>
      <c r="T20" s="2"/>
    </row>
    <row r="21" spans="1:20" ht="16.5" customHeight="1" x14ac:dyDescent="0.3">
      <c r="A21" s="154"/>
      <c r="B21" s="57"/>
      <c r="C21" s="58" t="s">
        <v>44</v>
      </c>
      <c r="D21" s="157"/>
      <c r="E21" s="59"/>
      <c r="F21" s="59"/>
      <c r="G21" s="50">
        <f>H21+I21+J21+K21+L21+M21+N21+O21+P21+Q21+S21</f>
        <v>2566.3850000000002</v>
      </c>
      <c r="H21" s="64">
        <v>0</v>
      </c>
      <c r="I21" s="64">
        <v>0</v>
      </c>
      <c r="J21" s="64">
        <v>0</v>
      </c>
      <c r="K21" s="14">
        <v>0</v>
      </c>
      <c r="L21" s="47">
        <v>0</v>
      </c>
      <c r="M21" s="47">
        <v>0</v>
      </c>
      <c r="N21" s="50">
        <v>2566.3850000000002</v>
      </c>
      <c r="O21" s="47">
        <v>0</v>
      </c>
      <c r="P21" s="47">
        <v>0</v>
      </c>
      <c r="Q21" s="47">
        <v>0</v>
      </c>
      <c r="R21" s="47">
        <v>0</v>
      </c>
      <c r="S21" s="47">
        <v>0</v>
      </c>
      <c r="T21" s="2"/>
    </row>
    <row r="22" spans="1:20" ht="16.2" customHeight="1" x14ac:dyDescent="0.3">
      <c r="A22" s="150" t="s">
        <v>68</v>
      </c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2"/>
    </row>
    <row r="23" spans="1:20" ht="16.8" customHeight="1" x14ac:dyDescent="0.3">
      <c r="A23" s="115" t="s">
        <v>69</v>
      </c>
      <c r="B23" s="67"/>
      <c r="C23" s="71" t="s">
        <v>8</v>
      </c>
      <c r="D23" s="117" t="s">
        <v>52</v>
      </c>
      <c r="E23" s="67"/>
      <c r="F23" s="67"/>
      <c r="G23" s="72">
        <f>H23+I23+J23+K23+L23+M23+N23+O23+P23+Q23+R23+S23</f>
        <v>4699.5249999999996</v>
      </c>
      <c r="H23" s="72">
        <v>349.95</v>
      </c>
      <c r="I23" s="72">
        <v>1626.7750000000001</v>
      </c>
      <c r="J23" s="72">
        <v>0</v>
      </c>
      <c r="K23" s="72">
        <v>1522.4079999999999</v>
      </c>
      <c r="L23" s="72">
        <v>0</v>
      </c>
      <c r="M23" s="72">
        <v>0</v>
      </c>
      <c r="N23" s="72">
        <v>0</v>
      </c>
      <c r="O23" s="72">
        <v>0</v>
      </c>
      <c r="P23" s="72">
        <v>1200.3920000000001</v>
      </c>
      <c r="Q23" s="72">
        <v>0</v>
      </c>
      <c r="R23" s="72">
        <v>0</v>
      </c>
      <c r="S23" s="72">
        <v>0</v>
      </c>
      <c r="T23" s="2"/>
    </row>
    <row r="24" spans="1:20" ht="21.6" customHeight="1" x14ac:dyDescent="0.3">
      <c r="A24" s="115"/>
      <c r="B24" s="68"/>
      <c r="C24" s="51" t="s">
        <v>43</v>
      </c>
      <c r="D24" s="117"/>
      <c r="E24" s="51"/>
      <c r="F24" s="51"/>
      <c r="G24" s="50">
        <f>H24+I24+J24+K24+L24+M24+N24+O24+P24+Q24+S24</f>
        <v>1375.7349999999999</v>
      </c>
      <c r="H24" s="50">
        <v>0</v>
      </c>
      <c r="I24" s="50">
        <v>0</v>
      </c>
      <c r="J24" s="50">
        <v>0</v>
      </c>
      <c r="K24" s="65">
        <v>1375.7349999999999</v>
      </c>
      <c r="L24" s="50">
        <v>0</v>
      </c>
      <c r="M24" s="50">
        <v>0</v>
      </c>
      <c r="N24" s="17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2"/>
    </row>
    <row r="25" spans="1:20" ht="18.600000000000001" customHeight="1" x14ac:dyDescent="0.3">
      <c r="A25" s="115"/>
      <c r="B25" s="68"/>
      <c r="C25" s="51" t="s">
        <v>44</v>
      </c>
      <c r="D25" s="117"/>
      <c r="E25" s="51"/>
      <c r="F25" s="51"/>
      <c r="G25" s="50">
        <f>H25+I25+J25+K25+L25+M25+N25+O25+P25+Q25+R25+S25</f>
        <v>3323.79</v>
      </c>
      <c r="H25" s="50">
        <v>349.95</v>
      </c>
      <c r="I25" s="50">
        <v>1626.7750000000001</v>
      </c>
      <c r="J25" s="50">
        <v>0</v>
      </c>
      <c r="K25" s="65">
        <v>146.673</v>
      </c>
      <c r="L25" s="50">
        <v>0</v>
      </c>
      <c r="M25" s="50">
        <v>0</v>
      </c>
      <c r="N25" s="17">
        <v>0</v>
      </c>
      <c r="O25" s="50">
        <v>0</v>
      </c>
      <c r="P25" s="50">
        <v>1200.3920000000001</v>
      </c>
      <c r="Q25" s="50">
        <v>0</v>
      </c>
      <c r="R25" s="50">
        <v>0</v>
      </c>
      <c r="S25" s="50">
        <v>0</v>
      </c>
      <c r="T25" s="2"/>
    </row>
    <row r="26" spans="1:20" ht="15" customHeight="1" x14ac:dyDescent="0.3">
      <c r="A26" s="147" t="s">
        <v>70</v>
      </c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"/>
    </row>
    <row r="27" spans="1:20" ht="42" customHeight="1" x14ac:dyDescent="0.3">
      <c r="A27" s="115" t="s">
        <v>62</v>
      </c>
      <c r="B27" s="70"/>
      <c r="C27" s="74" t="s">
        <v>8</v>
      </c>
      <c r="D27" s="149" t="s">
        <v>64</v>
      </c>
      <c r="E27" s="70"/>
      <c r="F27" s="70"/>
      <c r="G27" s="75">
        <f>H27+I27+J27+K27+L27+M27+N27+O27+P27+Q27+R27+S27</f>
        <v>5916.759</v>
      </c>
      <c r="H27" s="75">
        <v>2376.413</v>
      </c>
      <c r="I27" s="75">
        <v>447.529</v>
      </c>
      <c r="J27" s="75">
        <v>0</v>
      </c>
      <c r="K27" s="75">
        <v>186.41900000000001</v>
      </c>
      <c r="L27" s="75">
        <v>186.41800000000001</v>
      </c>
      <c r="M27" s="75">
        <v>0</v>
      </c>
      <c r="N27" s="75">
        <v>0</v>
      </c>
      <c r="O27" s="75">
        <v>285.98</v>
      </c>
      <c r="P27" s="75">
        <v>0</v>
      </c>
      <c r="Q27" s="75">
        <v>0</v>
      </c>
      <c r="R27" s="75">
        <v>2434</v>
      </c>
      <c r="S27" s="75">
        <v>0</v>
      </c>
      <c r="T27" s="2"/>
    </row>
    <row r="28" spans="1:20" ht="42" customHeight="1" x14ac:dyDescent="0.3">
      <c r="A28" s="115"/>
      <c r="B28" s="70"/>
      <c r="C28" s="74" t="s">
        <v>44</v>
      </c>
      <c r="D28" s="149"/>
      <c r="E28" s="70"/>
      <c r="F28" s="70"/>
      <c r="G28" s="78">
        <v>5916.759</v>
      </c>
      <c r="H28" s="75">
        <v>2376.413</v>
      </c>
      <c r="I28" s="75">
        <v>447.529</v>
      </c>
      <c r="J28" s="75">
        <v>0</v>
      </c>
      <c r="K28" s="75">
        <v>186.41900000000001</v>
      </c>
      <c r="L28" s="75" t="s">
        <v>45</v>
      </c>
      <c r="M28" s="75">
        <v>0</v>
      </c>
      <c r="N28" s="75">
        <v>0</v>
      </c>
      <c r="O28" s="75">
        <v>285.98</v>
      </c>
      <c r="P28" s="75">
        <v>0</v>
      </c>
      <c r="Q28" s="75">
        <v>0</v>
      </c>
      <c r="R28" s="75">
        <v>2434</v>
      </c>
      <c r="S28" s="75">
        <v>0</v>
      </c>
      <c r="T28" s="2"/>
    </row>
    <row r="29" spans="1:20" ht="15" customHeight="1" x14ac:dyDescent="0.3">
      <c r="A29" s="115" t="s">
        <v>46</v>
      </c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2"/>
    </row>
    <row r="30" spans="1:20" ht="15" customHeight="1" x14ac:dyDescent="0.3">
      <c r="A30" s="146" t="s">
        <v>71</v>
      </c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2"/>
    </row>
    <row r="31" spans="1:20" ht="16.2" customHeight="1" x14ac:dyDescent="0.3">
      <c r="A31" s="115" t="s">
        <v>54</v>
      </c>
      <c r="B31" s="74"/>
      <c r="C31" s="74" t="s">
        <v>7</v>
      </c>
      <c r="D31" s="117" t="s">
        <v>56</v>
      </c>
      <c r="E31" s="74"/>
      <c r="F31" s="74"/>
      <c r="G31" s="75">
        <f>H31+I31+J31+K31+L31+M31+N31+O31+P31+Q31+R31+S31</f>
        <v>57150.808999999994</v>
      </c>
      <c r="H31" s="75">
        <v>696.48599999999999</v>
      </c>
      <c r="I31" s="75">
        <v>899.20500000000004</v>
      </c>
      <c r="J31" s="75">
        <v>6210.6850000000004</v>
      </c>
      <c r="K31" s="75">
        <v>6629.8379999999997</v>
      </c>
      <c r="L31" s="75">
        <v>6060.6059999999998</v>
      </c>
      <c r="M31" s="75">
        <v>10385.117</v>
      </c>
      <c r="N31" s="75">
        <v>4741.1360000000004</v>
      </c>
      <c r="O31" s="75">
        <v>10527.736000000001</v>
      </c>
      <c r="P31" s="75">
        <v>3000</v>
      </c>
      <c r="Q31" s="75">
        <v>5000</v>
      </c>
      <c r="R31" s="78">
        <v>3000</v>
      </c>
      <c r="S31" s="75">
        <v>0</v>
      </c>
      <c r="T31" s="2"/>
    </row>
    <row r="32" spans="1:20" ht="16.2" customHeight="1" x14ac:dyDescent="0.3">
      <c r="A32" s="115"/>
      <c r="B32" s="74"/>
      <c r="C32" s="74" t="s">
        <v>19</v>
      </c>
      <c r="D32" s="118"/>
      <c r="E32" s="74"/>
      <c r="F32" s="74"/>
      <c r="G32" s="75">
        <f>H32+I32+J32+K32+L32+M32+N32+O32+P32+Q32+R32+S32</f>
        <v>44854.671999999999</v>
      </c>
      <c r="H32" s="75">
        <v>0</v>
      </c>
      <c r="I32" s="75">
        <v>0</v>
      </c>
      <c r="J32" s="75">
        <v>5638.2209999999995</v>
      </c>
      <c r="K32" s="75">
        <v>6000</v>
      </c>
      <c r="L32" s="75">
        <v>6000</v>
      </c>
      <c r="M32" s="75">
        <v>10083.948</v>
      </c>
      <c r="N32" s="75">
        <v>4437.7030000000004</v>
      </c>
      <c r="O32" s="75">
        <v>10024.799999999999</v>
      </c>
      <c r="P32" s="75">
        <v>2670</v>
      </c>
      <c r="Q32" s="75">
        <v>0</v>
      </c>
      <c r="R32" s="78">
        <v>0</v>
      </c>
      <c r="S32" s="75">
        <v>0</v>
      </c>
      <c r="T32" s="2"/>
    </row>
    <row r="33" spans="1:20" ht="43.2" customHeight="1" x14ac:dyDescent="0.3">
      <c r="A33" s="116"/>
      <c r="B33" s="74"/>
      <c r="C33" s="74" t="s">
        <v>38</v>
      </c>
      <c r="D33" s="118"/>
      <c r="E33" s="74"/>
      <c r="F33" s="74"/>
      <c r="G33" s="75">
        <f>H33+I33+J33+K33+M33+L33+N33+O33+P33+Q33+R33+S33</f>
        <v>7300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95">
        <v>0</v>
      </c>
      <c r="Q33" s="75">
        <v>4450</v>
      </c>
      <c r="R33" s="83">
        <v>2850</v>
      </c>
      <c r="S33" s="75">
        <v>0</v>
      </c>
      <c r="T33" s="2"/>
    </row>
    <row r="34" spans="1:20" ht="28.8" customHeight="1" x14ac:dyDescent="0.3">
      <c r="A34" s="116"/>
      <c r="B34" s="74"/>
      <c r="C34" s="74" t="s">
        <v>47</v>
      </c>
      <c r="D34" s="118"/>
      <c r="E34" s="74"/>
      <c r="F34" s="74"/>
      <c r="G34" s="75">
        <f>H34+I34+J34+K34+L34+M34+N34+O34+P34+Q34+R34+S34</f>
        <v>4996.1370000000006</v>
      </c>
      <c r="H34" s="75">
        <v>696.48599999999999</v>
      </c>
      <c r="I34" s="75">
        <v>899.20500000000004</v>
      </c>
      <c r="J34" s="75">
        <v>572.46400000000006</v>
      </c>
      <c r="K34" s="75">
        <v>629.83799999999997</v>
      </c>
      <c r="L34" s="75">
        <v>60.606000000000002</v>
      </c>
      <c r="M34" s="75">
        <v>301.16899999999998</v>
      </c>
      <c r="N34" s="75">
        <v>303.43299999999999</v>
      </c>
      <c r="O34" s="75">
        <v>502.93599999999998</v>
      </c>
      <c r="P34" s="75">
        <v>330</v>
      </c>
      <c r="Q34" s="75">
        <v>550</v>
      </c>
      <c r="R34" s="83">
        <v>150</v>
      </c>
      <c r="S34" s="75">
        <v>0</v>
      </c>
      <c r="T34" s="2"/>
    </row>
    <row r="35" spans="1:20" s="1" customFormat="1" ht="55.8" customHeight="1" x14ac:dyDescent="0.3">
      <c r="A35" s="96" t="s">
        <v>72</v>
      </c>
      <c r="B35" s="26"/>
      <c r="C35" s="26" t="s">
        <v>36</v>
      </c>
      <c r="D35" s="97">
        <v>2021</v>
      </c>
      <c r="E35" s="26"/>
      <c r="F35" s="26"/>
      <c r="G35" s="51"/>
      <c r="H35" s="52"/>
      <c r="I35" s="52"/>
      <c r="J35" s="52"/>
      <c r="K35" s="52"/>
      <c r="L35" s="52"/>
      <c r="M35" s="51"/>
      <c r="N35" s="52"/>
      <c r="O35" s="52"/>
      <c r="P35" s="52"/>
      <c r="Q35" s="52"/>
      <c r="R35" s="52"/>
      <c r="S35" s="52"/>
      <c r="T35" s="2"/>
    </row>
    <row r="36" spans="1:20" s="1" customFormat="1" ht="13.2" customHeight="1" x14ac:dyDescent="0.3">
      <c r="A36" s="96"/>
      <c r="B36" s="26"/>
      <c r="C36" s="26" t="s">
        <v>8</v>
      </c>
      <c r="D36" s="97"/>
      <c r="E36" s="26"/>
      <c r="F36" s="26"/>
      <c r="G36" s="50">
        <v>585.005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50">
        <v>585.005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2"/>
    </row>
    <row r="37" spans="1:20" s="1" customFormat="1" ht="14.4" customHeight="1" x14ac:dyDescent="0.3">
      <c r="A37" s="96"/>
      <c r="B37" s="26"/>
      <c r="C37" s="26" t="s">
        <v>33</v>
      </c>
      <c r="D37" s="97"/>
      <c r="E37" s="26"/>
      <c r="F37" s="26"/>
      <c r="G37" s="50">
        <v>585.005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50">
        <v>585.005</v>
      </c>
      <c r="N37" s="47">
        <v>0</v>
      </c>
      <c r="O37" s="47">
        <v>0</v>
      </c>
      <c r="P37" s="47">
        <v>0</v>
      </c>
      <c r="Q37" s="47">
        <v>0</v>
      </c>
      <c r="R37" s="47">
        <v>0</v>
      </c>
      <c r="S37" s="47">
        <v>0</v>
      </c>
      <c r="T37" s="2"/>
    </row>
    <row r="38" spans="1:20" s="1" customFormat="1" ht="112.2" customHeight="1" x14ac:dyDescent="0.3">
      <c r="A38" s="121" t="s">
        <v>55</v>
      </c>
      <c r="B38" s="61"/>
      <c r="C38" s="16" t="s">
        <v>35</v>
      </c>
      <c r="D38" s="123" t="s">
        <v>40</v>
      </c>
      <c r="E38" s="36"/>
      <c r="F38" s="36"/>
      <c r="G38" s="50"/>
      <c r="H38" s="47"/>
      <c r="I38" s="47"/>
      <c r="J38" s="47"/>
      <c r="K38" s="47"/>
      <c r="L38" s="47"/>
      <c r="M38" s="50"/>
      <c r="N38" s="47"/>
      <c r="O38" s="47"/>
      <c r="P38" s="47"/>
      <c r="Q38" s="47"/>
      <c r="R38" s="47"/>
      <c r="S38" s="47"/>
      <c r="T38" s="2"/>
    </row>
    <row r="39" spans="1:20" s="1" customFormat="1" ht="14.4" customHeight="1" x14ac:dyDescent="0.3">
      <c r="A39" s="108"/>
      <c r="B39" s="61"/>
      <c r="C39" s="16" t="s">
        <v>8</v>
      </c>
      <c r="D39" s="123"/>
      <c r="E39" s="36"/>
      <c r="F39" s="36"/>
      <c r="G39" s="50">
        <v>1197.9459999999999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50">
        <v>598.97299999999996</v>
      </c>
      <c r="N39" s="50" t="s">
        <v>41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2"/>
    </row>
    <row r="40" spans="1:20" s="1" customFormat="1" ht="14.4" customHeight="1" x14ac:dyDescent="0.3">
      <c r="A40" s="122"/>
      <c r="B40" s="61"/>
      <c r="C40" s="16" t="s">
        <v>33</v>
      </c>
      <c r="D40" s="110"/>
      <c r="E40" s="36"/>
      <c r="F40" s="36"/>
      <c r="G40" s="50">
        <v>1197.9459999999999</v>
      </c>
      <c r="H40" s="47">
        <v>0</v>
      </c>
      <c r="I40" s="47">
        <v>0</v>
      </c>
      <c r="J40" s="47">
        <v>0</v>
      </c>
      <c r="K40" s="47">
        <v>0</v>
      </c>
      <c r="L40" s="47">
        <v>0</v>
      </c>
      <c r="M40" s="50">
        <v>598.97299999999996</v>
      </c>
      <c r="N40" s="50">
        <v>598.97299999999996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2"/>
    </row>
    <row r="41" spans="1:20" s="1" customFormat="1" ht="109.8" customHeight="1" x14ac:dyDescent="0.3">
      <c r="A41" s="124" t="s">
        <v>57</v>
      </c>
      <c r="B41" s="79"/>
      <c r="C41" s="16" t="s">
        <v>34</v>
      </c>
      <c r="D41" s="110" t="s">
        <v>40</v>
      </c>
      <c r="E41" s="42"/>
      <c r="F41" s="42"/>
      <c r="G41" s="41"/>
      <c r="H41" s="43"/>
      <c r="I41" s="43"/>
      <c r="J41" s="43"/>
      <c r="K41" s="43"/>
      <c r="L41" s="43"/>
      <c r="M41" s="41"/>
      <c r="N41" s="43"/>
      <c r="O41" s="43"/>
      <c r="P41" s="43"/>
      <c r="Q41" s="43"/>
      <c r="R41" s="43"/>
      <c r="S41" s="43"/>
      <c r="T41" s="2"/>
    </row>
    <row r="42" spans="1:20" s="1" customFormat="1" ht="14.4" customHeight="1" x14ac:dyDescent="0.3">
      <c r="A42" s="108"/>
      <c r="B42" s="79"/>
      <c r="C42" s="16" t="s">
        <v>8</v>
      </c>
      <c r="D42" s="110"/>
      <c r="E42" s="42"/>
      <c r="F42" s="42"/>
      <c r="G42" s="50">
        <v>651.23400000000004</v>
      </c>
      <c r="H42" s="47">
        <v>0</v>
      </c>
      <c r="I42" s="47">
        <v>0</v>
      </c>
      <c r="J42" s="47">
        <v>0</v>
      </c>
      <c r="K42" s="47">
        <v>0</v>
      </c>
      <c r="L42" s="47">
        <v>0</v>
      </c>
      <c r="M42" s="50">
        <v>325.61700000000002</v>
      </c>
      <c r="N42" s="50" t="s">
        <v>42</v>
      </c>
      <c r="O42" s="47">
        <v>0</v>
      </c>
      <c r="P42" s="47">
        <v>0</v>
      </c>
      <c r="Q42" s="47">
        <v>0</v>
      </c>
      <c r="R42" s="47">
        <v>0</v>
      </c>
      <c r="S42" s="47">
        <v>0</v>
      </c>
      <c r="T42" s="2"/>
    </row>
    <row r="43" spans="1:20" s="1" customFormat="1" ht="14.4" customHeight="1" x14ac:dyDescent="0.3">
      <c r="A43" s="108"/>
      <c r="B43" s="79"/>
      <c r="C43" s="16" t="s">
        <v>33</v>
      </c>
      <c r="D43" s="110"/>
      <c r="E43" s="42"/>
      <c r="F43" s="42"/>
      <c r="G43" s="50">
        <v>651.23400000000004</v>
      </c>
      <c r="H43" s="47">
        <v>0</v>
      </c>
      <c r="I43" s="47">
        <v>0</v>
      </c>
      <c r="J43" s="47">
        <v>0</v>
      </c>
      <c r="K43" s="47">
        <v>0</v>
      </c>
      <c r="L43" s="47">
        <v>0</v>
      </c>
      <c r="M43" s="50">
        <v>325.61700000000002</v>
      </c>
      <c r="N43" s="50">
        <v>325.61700000000002</v>
      </c>
      <c r="O43" s="47">
        <v>0</v>
      </c>
      <c r="P43" s="47">
        <v>0</v>
      </c>
      <c r="Q43" s="47">
        <v>0</v>
      </c>
      <c r="R43" s="47">
        <v>0</v>
      </c>
      <c r="S43" s="47">
        <v>0</v>
      </c>
      <c r="T43" s="2"/>
    </row>
    <row r="44" spans="1:20" s="1" customFormat="1" ht="14.4" customHeight="1" x14ac:dyDescent="0.3">
      <c r="A44" s="105" t="s">
        <v>39</v>
      </c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2"/>
    </row>
    <row r="45" spans="1:20" s="1" customFormat="1" ht="138" customHeight="1" x14ac:dyDescent="0.3">
      <c r="A45" s="124" t="s">
        <v>65</v>
      </c>
      <c r="B45" s="92"/>
      <c r="C45" s="92" t="s">
        <v>66</v>
      </c>
      <c r="D45" s="131">
        <v>2024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2"/>
    </row>
    <row r="46" spans="1:20" s="1" customFormat="1" ht="14.4" customHeight="1" x14ac:dyDescent="0.3">
      <c r="A46" s="108"/>
      <c r="B46" s="92"/>
      <c r="C46" s="16" t="s">
        <v>8</v>
      </c>
      <c r="D46" s="132"/>
      <c r="E46" s="92"/>
      <c r="F46" s="92"/>
      <c r="G46" s="90">
        <v>282.21199999999999</v>
      </c>
      <c r="H46" s="47">
        <v>0</v>
      </c>
      <c r="I46" s="47">
        <v>0</v>
      </c>
      <c r="J46" s="47">
        <v>0</v>
      </c>
      <c r="K46" s="47">
        <v>0</v>
      </c>
      <c r="L46" s="47">
        <v>0</v>
      </c>
      <c r="M46" s="94">
        <v>0</v>
      </c>
      <c r="N46" s="94">
        <v>0</v>
      </c>
      <c r="O46" s="94">
        <v>0</v>
      </c>
      <c r="P46" s="94">
        <v>282.21199999999999</v>
      </c>
      <c r="Q46" s="94">
        <v>0</v>
      </c>
      <c r="R46" s="94">
        <v>0</v>
      </c>
      <c r="S46" s="94">
        <v>0</v>
      </c>
      <c r="T46" s="2"/>
    </row>
    <row r="47" spans="1:20" s="1" customFormat="1" ht="14.4" customHeight="1" x14ac:dyDescent="0.3">
      <c r="A47" s="108"/>
      <c r="B47" s="92"/>
      <c r="C47" s="16" t="s">
        <v>33</v>
      </c>
      <c r="D47" s="133"/>
      <c r="E47" s="92"/>
      <c r="F47" s="92"/>
      <c r="G47" s="90">
        <v>282.21199999999999</v>
      </c>
      <c r="H47" s="47">
        <v>0</v>
      </c>
      <c r="I47" s="47">
        <v>0</v>
      </c>
      <c r="J47" s="47">
        <v>0</v>
      </c>
      <c r="K47" s="47">
        <v>0</v>
      </c>
      <c r="L47" s="47">
        <v>0</v>
      </c>
      <c r="M47" s="94">
        <v>0</v>
      </c>
      <c r="N47" s="94">
        <v>0</v>
      </c>
      <c r="O47" s="94">
        <v>0</v>
      </c>
      <c r="P47" s="94">
        <v>282.21199999999999</v>
      </c>
      <c r="Q47" s="94">
        <v>0</v>
      </c>
      <c r="R47" s="94">
        <v>0</v>
      </c>
      <c r="S47" s="94">
        <v>0</v>
      </c>
      <c r="T47" s="2"/>
    </row>
    <row r="48" spans="1:20" ht="15.75" customHeight="1" x14ac:dyDescent="0.3">
      <c r="A48" s="128" t="s">
        <v>11</v>
      </c>
      <c r="B48" s="128"/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28"/>
      <c r="P48" s="128"/>
      <c r="Q48" s="128"/>
      <c r="R48" s="128"/>
      <c r="S48" s="128"/>
      <c r="T48" s="3"/>
    </row>
    <row r="49" spans="1:20" ht="15.75" customHeight="1" x14ac:dyDescent="0.3">
      <c r="A49" s="128" t="s">
        <v>22</v>
      </c>
      <c r="B49" s="128"/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8"/>
      <c r="O49" s="128"/>
      <c r="P49" s="128"/>
      <c r="Q49" s="128"/>
      <c r="R49" s="128"/>
      <c r="S49" s="128"/>
      <c r="T49" s="3"/>
    </row>
    <row r="50" spans="1:20" ht="15" customHeight="1" x14ac:dyDescent="0.3">
      <c r="A50" s="129" t="s">
        <v>23</v>
      </c>
      <c r="B50" s="44"/>
      <c r="C50" s="26" t="s">
        <v>7</v>
      </c>
      <c r="D50" s="129" t="s">
        <v>67</v>
      </c>
      <c r="E50" s="17"/>
      <c r="F50" s="17"/>
      <c r="G50" s="18">
        <f>H50+I50+J50+K50+L50+M50+N50+O50+P50+Q50+R50+S50</f>
        <v>47550.108000000007</v>
      </c>
      <c r="H50" s="50">
        <v>5207.0110000000004</v>
      </c>
      <c r="I50" s="50">
        <v>4098.3459999999995</v>
      </c>
      <c r="J50" s="50">
        <v>10327.566000000001</v>
      </c>
      <c r="K50" s="36">
        <v>0</v>
      </c>
      <c r="L50" s="36">
        <v>0</v>
      </c>
      <c r="M50" s="50">
        <f>M51+M53+M54</f>
        <v>10231.245000000001</v>
      </c>
      <c r="N50" s="36">
        <v>5931.1030000000001</v>
      </c>
      <c r="O50" s="36">
        <v>827.81</v>
      </c>
      <c r="P50" s="36">
        <v>2927.027</v>
      </c>
      <c r="Q50" s="36">
        <v>5000</v>
      </c>
      <c r="R50" s="36">
        <v>3000</v>
      </c>
      <c r="S50" s="63">
        <v>0</v>
      </c>
      <c r="T50" s="3"/>
    </row>
    <row r="51" spans="1:20" ht="15" customHeight="1" x14ac:dyDescent="0.3">
      <c r="A51" s="129"/>
      <c r="B51" s="44"/>
      <c r="C51" s="26" t="s">
        <v>19</v>
      </c>
      <c r="D51" s="129"/>
      <c r="E51" s="17"/>
      <c r="F51" s="17"/>
      <c r="G51" s="50">
        <f>H51+I51+J51+K51+L51+M51+N51+O51+P51</f>
        <v>24280.728999999999</v>
      </c>
      <c r="H51" s="50">
        <v>0</v>
      </c>
      <c r="I51" s="50">
        <v>0</v>
      </c>
      <c r="J51" s="50">
        <v>8234.0259999999998</v>
      </c>
      <c r="K51" s="50">
        <v>0</v>
      </c>
      <c r="L51" s="50">
        <v>0</v>
      </c>
      <c r="M51" s="50">
        <v>7104.5450000000001</v>
      </c>
      <c r="N51" s="50">
        <v>5551.5119999999997</v>
      </c>
      <c r="O51" s="50">
        <v>785.59199999999998</v>
      </c>
      <c r="P51" s="50">
        <v>2605.0540000000001</v>
      </c>
      <c r="Q51" s="50">
        <v>0</v>
      </c>
      <c r="R51" s="80">
        <v>0</v>
      </c>
      <c r="S51" s="47">
        <v>0</v>
      </c>
      <c r="T51" s="3"/>
    </row>
    <row r="52" spans="1:20" ht="41.4" customHeight="1" x14ac:dyDescent="0.3">
      <c r="A52" s="129"/>
      <c r="B52" s="44"/>
      <c r="C52" s="26" t="s">
        <v>38</v>
      </c>
      <c r="D52" s="129"/>
      <c r="E52" s="17"/>
      <c r="F52" s="17"/>
      <c r="G52" s="50">
        <f>H52+I52+J52+K52+L52+M52+N52+O52+P52+Q52+R52+S52</f>
        <v>7300</v>
      </c>
      <c r="H52" s="50">
        <v>0</v>
      </c>
      <c r="I52" s="50">
        <v>0</v>
      </c>
      <c r="J52" s="50">
        <v>0</v>
      </c>
      <c r="K52" s="50">
        <v>0</v>
      </c>
      <c r="L52" s="50">
        <v>0</v>
      </c>
      <c r="M52" s="50">
        <v>0</v>
      </c>
      <c r="N52" s="50">
        <v>0</v>
      </c>
      <c r="O52" s="50">
        <v>0</v>
      </c>
      <c r="P52" s="50">
        <v>0</v>
      </c>
      <c r="Q52" s="50">
        <v>4450</v>
      </c>
      <c r="R52" s="84">
        <v>2850</v>
      </c>
      <c r="S52" s="47">
        <v>0</v>
      </c>
      <c r="T52" s="3"/>
    </row>
    <row r="53" spans="1:20" ht="27.6" customHeight="1" x14ac:dyDescent="0.3">
      <c r="A53" s="129"/>
      <c r="B53" s="44"/>
      <c r="C53" s="26" t="s">
        <v>28</v>
      </c>
      <c r="D53" s="129"/>
      <c r="E53" s="17"/>
      <c r="F53" s="17"/>
      <c r="G53" s="50">
        <f>H53+I53+J53+K53+L53+M53+N53+O53+P53+Q53+R53+S53</f>
        <v>13054.864000000001</v>
      </c>
      <c r="H53" s="50">
        <v>5207.0110000000004</v>
      </c>
      <c r="I53" s="50">
        <v>4098.3459999999995</v>
      </c>
      <c r="J53" s="50">
        <v>2093.54</v>
      </c>
      <c r="K53" s="50">
        <v>0</v>
      </c>
      <c r="L53" s="50">
        <v>0</v>
      </c>
      <c r="M53" s="50">
        <v>212.185</v>
      </c>
      <c r="N53" s="50">
        <v>379.59100000000001</v>
      </c>
      <c r="O53" s="50">
        <v>42.218000000000004</v>
      </c>
      <c r="P53" s="50">
        <v>321.97300000000001</v>
      </c>
      <c r="Q53" s="50">
        <v>550</v>
      </c>
      <c r="R53" s="80">
        <v>150</v>
      </c>
      <c r="S53" s="47">
        <v>0</v>
      </c>
      <c r="T53" s="3"/>
    </row>
    <row r="54" spans="1:20" ht="16.8" customHeight="1" x14ac:dyDescent="0.3">
      <c r="A54" s="129"/>
      <c r="B54" s="44"/>
      <c r="C54" s="26" t="s">
        <v>26</v>
      </c>
      <c r="D54" s="129"/>
      <c r="E54" s="17"/>
      <c r="F54" s="17"/>
      <c r="G54" s="18">
        <f>H54+I54+J54+K54+L54+M54+N54+O54+P54+Q54+S54</f>
        <v>2914.5149999999999</v>
      </c>
      <c r="H54" s="47">
        <v>0</v>
      </c>
      <c r="I54" s="47">
        <v>0</v>
      </c>
      <c r="J54" s="47">
        <v>0</v>
      </c>
      <c r="K54" s="47">
        <v>0</v>
      </c>
      <c r="L54" s="47">
        <v>0</v>
      </c>
      <c r="M54" s="50">
        <v>2914.5149999999999</v>
      </c>
      <c r="N54" s="47">
        <v>0</v>
      </c>
      <c r="O54" s="50">
        <v>0</v>
      </c>
      <c r="P54" s="47">
        <v>0</v>
      </c>
      <c r="Q54" s="47">
        <v>0</v>
      </c>
      <c r="R54" s="47">
        <v>0</v>
      </c>
      <c r="S54" s="47">
        <v>0</v>
      </c>
      <c r="T54" s="3"/>
    </row>
    <row r="55" spans="1:20" ht="16.5" customHeight="1" x14ac:dyDescent="0.3">
      <c r="A55" s="119" t="s">
        <v>21</v>
      </c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</row>
    <row r="56" spans="1:20" ht="28.2" customHeight="1" x14ac:dyDescent="0.3">
      <c r="A56" s="99" t="s">
        <v>24</v>
      </c>
      <c r="B56" s="19"/>
      <c r="C56" s="69" t="s">
        <v>14</v>
      </c>
      <c r="D56" s="99">
        <v>2016</v>
      </c>
      <c r="E56" s="19"/>
      <c r="F56" s="19"/>
      <c r="G56" s="76">
        <v>165.87799999999999</v>
      </c>
      <c r="H56" s="76">
        <v>165.87799999999999</v>
      </c>
      <c r="I56" s="76">
        <v>0</v>
      </c>
      <c r="J56" s="76">
        <v>0</v>
      </c>
      <c r="K56" s="76">
        <v>0</v>
      </c>
      <c r="L56" s="76">
        <v>0</v>
      </c>
      <c r="M56" s="76">
        <v>0</v>
      </c>
      <c r="N56" s="76">
        <v>0</v>
      </c>
      <c r="O56" s="76">
        <v>0</v>
      </c>
      <c r="P56" s="76">
        <v>0</v>
      </c>
      <c r="Q56" s="76">
        <v>0</v>
      </c>
      <c r="R56" s="76">
        <v>0</v>
      </c>
      <c r="S56" s="76">
        <v>0</v>
      </c>
    </row>
    <row r="57" spans="1:20" ht="14.25" customHeight="1" x14ac:dyDescent="0.3">
      <c r="A57" s="99"/>
      <c r="B57" s="19"/>
      <c r="C57" s="11" t="s">
        <v>26</v>
      </c>
      <c r="D57" s="99"/>
      <c r="E57" s="19"/>
      <c r="F57" s="19"/>
      <c r="G57" s="76">
        <v>165.87799999999999</v>
      </c>
      <c r="H57" s="76">
        <v>165.87799999999999</v>
      </c>
      <c r="I57" s="76">
        <v>0</v>
      </c>
      <c r="J57" s="76">
        <v>0</v>
      </c>
      <c r="K57" s="76">
        <v>0</v>
      </c>
      <c r="L57" s="76">
        <v>0</v>
      </c>
      <c r="M57" s="76">
        <v>0</v>
      </c>
      <c r="N57" s="76">
        <v>0</v>
      </c>
      <c r="O57" s="76">
        <v>0</v>
      </c>
      <c r="P57" s="76">
        <v>0</v>
      </c>
      <c r="Q57" s="76">
        <v>0</v>
      </c>
      <c r="R57" s="76">
        <v>0</v>
      </c>
      <c r="S57" s="76">
        <v>0</v>
      </c>
    </row>
    <row r="58" spans="1:20" ht="15.75" customHeight="1" x14ac:dyDescent="0.3">
      <c r="A58" s="130" t="s">
        <v>12</v>
      </c>
      <c r="B58" s="130"/>
      <c r="C58" s="130"/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30"/>
      <c r="O58" s="130"/>
      <c r="P58" s="130"/>
      <c r="Q58" s="130"/>
      <c r="R58" s="130"/>
      <c r="S58" s="130"/>
      <c r="T58" s="2"/>
    </row>
    <row r="59" spans="1:20" ht="15.75" customHeight="1" x14ac:dyDescent="0.3">
      <c r="A59" s="107" t="s">
        <v>16</v>
      </c>
      <c r="B59" s="11"/>
      <c r="C59" s="66" t="s">
        <v>7</v>
      </c>
      <c r="D59" s="99" t="s">
        <v>60</v>
      </c>
      <c r="E59" s="81"/>
      <c r="F59" s="76"/>
      <c r="G59" s="50">
        <f>H59+I59+J59+K59+L59+M59+N59+O59+P59+Q59+R59+S59</f>
        <v>4856.0869999999995</v>
      </c>
      <c r="H59" s="76">
        <v>447.49</v>
      </c>
      <c r="I59" s="76">
        <v>497.92700000000002</v>
      </c>
      <c r="J59" s="50">
        <v>948.69399999999996</v>
      </c>
      <c r="K59" s="50">
        <v>163.30799999999999</v>
      </c>
      <c r="L59" s="48">
        <v>0</v>
      </c>
      <c r="M59" s="77">
        <v>0</v>
      </c>
      <c r="N59" s="50">
        <v>560.66800000000001</v>
      </c>
      <c r="O59" s="77">
        <v>0</v>
      </c>
      <c r="P59" s="77">
        <v>0</v>
      </c>
      <c r="Q59" s="48">
        <v>1238</v>
      </c>
      <c r="R59" s="48">
        <v>1000</v>
      </c>
      <c r="S59" s="47">
        <v>0</v>
      </c>
      <c r="T59" s="2"/>
    </row>
    <row r="60" spans="1:20" ht="15.75" customHeight="1" x14ac:dyDescent="0.3">
      <c r="A60" s="125"/>
      <c r="B60" s="11"/>
      <c r="C60" s="66" t="s">
        <v>26</v>
      </c>
      <c r="D60" s="127"/>
      <c r="E60" s="81"/>
      <c r="F60" s="76"/>
      <c r="G60" s="89">
        <f>H60+I60+J60+K60+L60+M60+N60+O60+P60+Q60+R60+S60</f>
        <v>4856.0869999999995</v>
      </c>
      <c r="H60" s="76">
        <v>447.49</v>
      </c>
      <c r="I60" s="76">
        <v>497.92700000000002</v>
      </c>
      <c r="J60" s="76">
        <v>948.69399999999996</v>
      </c>
      <c r="K60" s="50">
        <v>163.30799999999999</v>
      </c>
      <c r="L60" s="48">
        <v>0</v>
      </c>
      <c r="M60" s="77">
        <v>0</v>
      </c>
      <c r="N60" s="50">
        <v>560.66800000000001</v>
      </c>
      <c r="O60" s="77">
        <v>0</v>
      </c>
      <c r="P60" s="77">
        <v>0</v>
      </c>
      <c r="Q60" s="48">
        <v>1238</v>
      </c>
      <c r="R60" s="48">
        <v>1000</v>
      </c>
      <c r="S60" s="47">
        <v>0</v>
      </c>
      <c r="T60" s="2"/>
    </row>
    <row r="61" spans="1:20" ht="192" customHeight="1" x14ac:dyDescent="0.3">
      <c r="A61" s="108" t="s">
        <v>31</v>
      </c>
      <c r="B61" s="11"/>
      <c r="C61" s="21" t="s">
        <v>32</v>
      </c>
      <c r="D61" s="110">
        <v>2019</v>
      </c>
      <c r="E61" s="20"/>
      <c r="F61" s="11"/>
      <c r="G61" s="77">
        <v>24.2</v>
      </c>
      <c r="H61" s="76">
        <v>0</v>
      </c>
      <c r="I61" s="76">
        <v>0</v>
      </c>
      <c r="J61" s="47">
        <v>0</v>
      </c>
      <c r="K61" s="76">
        <v>24.2</v>
      </c>
      <c r="L61" s="76">
        <v>0</v>
      </c>
      <c r="M61" s="76">
        <v>0</v>
      </c>
      <c r="N61" s="76">
        <v>0</v>
      </c>
      <c r="O61" s="76">
        <v>0</v>
      </c>
      <c r="P61" s="76">
        <v>0</v>
      </c>
      <c r="Q61" s="76">
        <v>0</v>
      </c>
      <c r="R61" s="76">
        <v>0</v>
      </c>
      <c r="S61" s="76">
        <v>0</v>
      </c>
      <c r="T61" s="2"/>
    </row>
    <row r="62" spans="1:20" ht="15.75" customHeight="1" x14ac:dyDescent="0.3">
      <c r="A62" s="126"/>
      <c r="B62" s="11"/>
      <c r="C62" s="66" t="s">
        <v>26</v>
      </c>
      <c r="D62" s="110"/>
      <c r="E62" s="20"/>
      <c r="F62" s="11"/>
      <c r="G62" s="77">
        <v>24.2</v>
      </c>
      <c r="H62" s="76">
        <v>0</v>
      </c>
      <c r="I62" s="76">
        <v>0</v>
      </c>
      <c r="J62" s="47">
        <v>0</v>
      </c>
      <c r="K62" s="76">
        <v>24.2</v>
      </c>
      <c r="L62" s="76">
        <v>0</v>
      </c>
      <c r="M62" s="76">
        <v>0</v>
      </c>
      <c r="N62" s="76">
        <v>0</v>
      </c>
      <c r="O62" s="76">
        <v>0</v>
      </c>
      <c r="P62" s="76">
        <v>0</v>
      </c>
      <c r="Q62" s="76">
        <v>0</v>
      </c>
      <c r="R62" s="76">
        <v>0</v>
      </c>
      <c r="S62" s="76">
        <v>0</v>
      </c>
      <c r="T62" s="2"/>
    </row>
    <row r="63" spans="1:20" ht="43.5" customHeight="1" x14ac:dyDescent="0.3">
      <c r="A63" s="98"/>
      <c r="B63" s="28"/>
      <c r="C63" s="28" t="s">
        <v>10</v>
      </c>
      <c r="D63" s="99" t="s">
        <v>59</v>
      </c>
      <c r="E63" s="35"/>
      <c r="F63" s="39"/>
      <c r="G63" s="38">
        <f>H63+I63+J63+K63+L63+M63+N63+O63+P63+Q63+R63+S63</f>
        <v>655513.50699999998</v>
      </c>
      <c r="H63" s="38">
        <f>H64+H65</f>
        <v>44352.915000000001</v>
      </c>
      <c r="I63" s="38">
        <v>30873.163</v>
      </c>
      <c r="J63" s="25">
        <v>101152.96000000001</v>
      </c>
      <c r="K63" s="50">
        <f>K64+K65</f>
        <v>89878.948999999993</v>
      </c>
      <c r="L63" s="38">
        <v>34724.417999999998</v>
      </c>
      <c r="M63" s="49">
        <v>50615.985999999997</v>
      </c>
      <c r="N63" s="38">
        <f>N64+N65</f>
        <v>31360.438000000002</v>
      </c>
      <c r="O63" s="50">
        <v>35385.002</v>
      </c>
      <c r="P63" s="93">
        <v>60097.675999999999</v>
      </c>
      <c r="Q63" s="82">
        <v>68838</v>
      </c>
      <c r="R63" s="48">
        <v>108234</v>
      </c>
      <c r="S63" s="47">
        <v>0</v>
      </c>
      <c r="T63" s="88"/>
    </row>
    <row r="64" spans="1:20" ht="42" customHeight="1" x14ac:dyDescent="0.3">
      <c r="A64" s="98"/>
      <c r="B64" s="28"/>
      <c r="C64" s="54" t="s">
        <v>18</v>
      </c>
      <c r="D64" s="99"/>
      <c r="E64" s="35"/>
      <c r="F64" s="39"/>
      <c r="G64" s="38">
        <v>562590.92500000005</v>
      </c>
      <c r="H64" s="32">
        <v>24047.14</v>
      </c>
      <c r="I64" s="38">
        <v>20467.473999999998</v>
      </c>
      <c r="J64" s="38">
        <v>90000</v>
      </c>
      <c r="K64" s="38">
        <v>81000</v>
      </c>
      <c r="L64" s="38">
        <v>33500</v>
      </c>
      <c r="M64" s="49">
        <v>44852.311000000002</v>
      </c>
      <c r="N64" s="50">
        <v>25000</v>
      </c>
      <c r="O64" s="50">
        <v>32000</v>
      </c>
      <c r="P64" s="13">
        <v>52000</v>
      </c>
      <c r="Q64" s="47" t="s">
        <v>61</v>
      </c>
      <c r="R64" s="47" t="s">
        <v>63</v>
      </c>
      <c r="S64" s="47">
        <v>0</v>
      </c>
      <c r="T64" s="2"/>
    </row>
    <row r="65" spans="1:20" ht="14.4" customHeight="1" x14ac:dyDescent="0.3">
      <c r="A65" s="98"/>
      <c r="B65" s="28"/>
      <c r="C65" s="28" t="s">
        <v>29</v>
      </c>
      <c r="D65" s="99"/>
      <c r="E65" s="35"/>
      <c r="F65" s="39"/>
      <c r="G65" s="80">
        <f>H65+I65+J65+K65+L65+M65+N65+O65+P65+Q65+R65+S65</f>
        <v>92922.582000000009</v>
      </c>
      <c r="H65" s="38">
        <v>20305.775000000001</v>
      </c>
      <c r="I65" s="38">
        <v>10405.689</v>
      </c>
      <c r="J65" s="50">
        <v>11152.96</v>
      </c>
      <c r="K65" s="37">
        <v>8878.9490000000005</v>
      </c>
      <c r="L65" s="38">
        <v>1224.4179999999999</v>
      </c>
      <c r="M65" s="49">
        <v>5763.6750000000002</v>
      </c>
      <c r="N65" s="38">
        <v>6360.4380000000001</v>
      </c>
      <c r="O65" s="50">
        <v>3385.002</v>
      </c>
      <c r="P65" s="93">
        <v>8097.6760000000004</v>
      </c>
      <c r="Q65" s="48">
        <v>8674</v>
      </c>
      <c r="R65" s="48">
        <v>8674</v>
      </c>
      <c r="S65" s="47">
        <v>0</v>
      </c>
      <c r="T65" s="88"/>
    </row>
    <row r="66" spans="1:20" ht="15.75" customHeight="1" x14ac:dyDescent="0.3">
      <c r="C66" s="29"/>
      <c r="D66" s="29"/>
      <c r="E66" s="29"/>
      <c r="F66" s="29"/>
      <c r="G66" s="30"/>
      <c r="H66" s="33"/>
      <c r="I66" s="29"/>
      <c r="J66" s="30"/>
      <c r="K66" s="31"/>
      <c r="L66" s="31"/>
      <c r="M66" s="30"/>
      <c r="N66" s="31"/>
      <c r="O66" s="30"/>
      <c r="P66" s="31"/>
      <c r="Q66" s="31"/>
      <c r="R66" s="31"/>
      <c r="S66" s="31"/>
      <c r="T66" s="2"/>
    </row>
    <row r="67" spans="1:20" ht="16.5" customHeight="1" x14ac:dyDescent="0.3">
      <c r="C67" s="29"/>
      <c r="D67" s="29"/>
      <c r="E67" s="29"/>
      <c r="F67" s="29"/>
      <c r="G67" s="30"/>
      <c r="H67" s="33"/>
      <c r="I67" s="29"/>
      <c r="J67" s="30"/>
      <c r="K67" s="31"/>
      <c r="L67" s="31"/>
      <c r="M67" s="30"/>
      <c r="N67" s="31"/>
      <c r="O67" s="30"/>
      <c r="P67" s="31"/>
      <c r="Q67" s="31"/>
      <c r="R67" s="31"/>
      <c r="S67" s="31"/>
      <c r="T67" s="2"/>
    </row>
    <row r="68" spans="1:20" ht="18.75" customHeight="1" x14ac:dyDescent="0.3">
      <c r="G68" s="6"/>
      <c r="H68" s="34"/>
      <c r="J68" s="6"/>
      <c r="K68" s="9"/>
      <c r="L68" s="7"/>
      <c r="M68" s="7"/>
      <c r="N68" s="7"/>
      <c r="O68" s="73"/>
      <c r="P68" s="24"/>
      <c r="Q68" s="24"/>
      <c r="R68" s="24"/>
      <c r="S68" s="24"/>
      <c r="T68" s="2"/>
    </row>
    <row r="69" spans="1:20" ht="16.5" customHeight="1" x14ac:dyDescent="0.3">
      <c r="G69" s="6"/>
      <c r="H69" s="34"/>
      <c r="J69" s="6"/>
      <c r="K69" s="10"/>
      <c r="O69" s="6"/>
      <c r="T69" s="2"/>
    </row>
    <row r="70" spans="1:20" x14ac:dyDescent="0.3">
      <c r="H70" s="34"/>
      <c r="J70" s="6"/>
      <c r="K70" s="10"/>
      <c r="O70" s="6"/>
    </row>
    <row r="71" spans="1:20" x14ac:dyDescent="0.3">
      <c r="J71" s="8"/>
      <c r="K71" s="10"/>
      <c r="O71" s="6"/>
    </row>
    <row r="72" spans="1:20" x14ac:dyDescent="0.3">
      <c r="O72" s="6"/>
    </row>
    <row r="73" spans="1:20" x14ac:dyDescent="0.3">
      <c r="O73" s="6"/>
    </row>
  </sheetData>
  <mergeCells count="52">
    <mergeCell ref="A22:S22"/>
    <mergeCell ref="A27:A28"/>
    <mergeCell ref="A23:A25"/>
    <mergeCell ref="A19:A21"/>
    <mergeCell ref="D19:D21"/>
    <mergeCell ref="A30:S30"/>
    <mergeCell ref="A26:S26"/>
    <mergeCell ref="A29:S29"/>
    <mergeCell ref="D23:D25"/>
    <mergeCell ref="D27:D28"/>
    <mergeCell ref="M1:S1"/>
    <mergeCell ref="A9:A11"/>
    <mergeCell ref="D9:D11"/>
    <mergeCell ref="A13:S13"/>
    <mergeCell ref="A12:S12"/>
    <mergeCell ref="K2:S2"/>
    <mergeCell ref="A3:S3"/>
    <mergeCell ref="A4:A5"/>
    <mergeCell ref="B4:C5"/>
    <mergeCell ref="A8:S8"/>
    <mergeCell ref="D4:D5"/>
    <mergeCell ref="A7:S7"/>
    <mergeCell ref="D61:D62"/>
    <mergeCell ref="A61:A62"/>
    <mergeCell ref="D59:D60"/>
    <mergeCell ref="D41:D43"/>
    <mergeCell ref="A48:S48"/>
    <mergeCell ref="A50:A54"/>
    <mergeCell ref="A58:S58"/>
    <mergeCell ref="D56:D57"/>
    <mergeCell ref="A49:S49"/>
    <mergeCell ref="A56:A57"/>
    <mergeCell ref="A55:S55"/>
    <mergeCell ref="D50:D54"/>
    <mergeCell ref="A45:A47"/>
    <mergeCell ref="D45:D47"/>
    <mergeCell ref="A35:A37"/>
    <mergeCell ref="D35:D37"/>
    <mergeCell ref="A63:A65"/>
    <mergeCell ref="D63:D65"/>
    <mergeCell ref="G4:S4"/>
    <mergeCell ref="A44:S44"/>
    <mergeCell ref="A14:A18"/>
    <mergeCell ref="D14:D18"/>
    <mergeCell ref="E4:F5"/>
    <mergeCell ref="A31:A34"/>
    <mergeCell ref="D31:D34"/>
    <mergeCell ref="A6:S6"/>
    <mergeCell ref="A38:A40"/>
    <mergeCell ref="D38:D40"/>
    <mergeCell ref="A41:A43"/>
    <mergeCell ref="A59:A60"/>
  </mergeCells>
  <pageMargins left="0.51181102362204722" right="0" top="1.1417322834645669" bottom="0.62992125984251968" header="0.31496062992125984" footer="0.35433070866141736"/>
  <pageSetup paperSize="9" scale="90" orientation="landscape" r:id="rId1"/>
  <headerFooter differentFirst="1" scaleWithDoc="0" alignWithMargins="0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5" workbookViewId="0">
      <selection activeCell="D29" sqref="D29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2024-08-07T10:23:01Z</dcterms:modified>
</cp:coreProperties>
</file>